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ake Information" sheetId="1" r:id="rId4"/>
    <sheet state="visible" name="Qualification Sheet" sheetId="2" r:id="rId5"/>
    <sheet state="visible" name="Map" sheetId="3" r:id="rId6"/>
  </sheets>
  <definedNames/>
  <calcPr/>
  <extLst>
    <ext uri="GoogleSheetsCustomDataVersion1">
      <go:sheetsCustomData xmlns:go="http://customooxmlschemas.google.com/" r:id="rId7" roundtripDataSignature="AMtx7mgXkPnI4jn/FTWbaDYWZpii+HV4Hg=="/>
    </ext>
  </extLst>
</workbook>
</file>

<file path=xl/sharedStrings.xml><?xml version="1.0" encoding="utf-8"?>
<sst xmlns="http://schemas.openxmlformats.org/spreadsheetml/2006/main" count="153" uniqueCount="136">
  <si>
    <t>Intake information sheet</t>
  </si>
  <si>
    <t>Regional Project Name</t>
  </si>
  <si>
    <t>Lincoln-GrimesRd-Bridge</t>
  </si>
  <si>
    <t>Project name should following this naming convention - Begin Town-End Town-Route-RPC-Year-KeyWords.  For example Calais_Winchester_VT99_2021_Paving  (Example key words = bridge, roadway, pedestrian enhancements)</t>
  </si>
  <si>
    <t>Towns covered</t>
  </si>
  <si>
    <t xml:space="preserve">Lincoln </t>
  </si>
  <si>
    <t>RPC</t>
  </si>
  <si>
    <t>ACRPC</t>
  </si>
  <si>
    <t>Town Milemarkers</t>
  </si>
  <si>
    <t>Please provide the approximate milemarkers for the extent of the project.</t>
  </si>
  <si>
    <t>Milemarkers can found using this map - https://arcg.is/1Tu5fz0</t>
  </si>
  <si>
    <t>From Route Code</t>
  </si>
  <si>
    <t>eg V009-0217</t>
  </si>
  <si>
    <t>From Milemarker</t>
  </si>
  <si>
    <t>eg 3.23</t>
  </si>
  <si>
    <t>To Route Code</t>
  </si>
  <si>
    <t>eg V009-0207</t>
  </si>
  <si>
    <t>To Milemarker</t>
  </si>
  <si>
    <t>eg 6.78</t>
  </si>
  <si>
    <t>Location description</t>
  </si>
  <si>
    <t>Please describe the approximate area of the ptential project.  For example: The potential projects follows Vermont Route 12 from the US-5 intersection in Montpelier (Town milemarker X.XX) to the VT-100 intersection in Morrisville (Town milemarker X.XX)</t>
  </si>
  <si>
    <t xml:space="preserve"> 44.070819,  -72.973068 - Grimes Rd. C3033 - Bridge over New Haven River</t>
  </si>
  <si>
    <t>Map</t>
  </si>
  <si>
    <t>On the "Map" tab insert a map of the project area and clearly show the limits of the project.  See the "Map" tab for additional details</t>
  </si>
  <si>
    <t>Project description</t>
  </si>
  <si>
    <t>Please describe the potential project that was assessed using this qualifications sheet in a few sentences/ a paragraph or so.  Please mention the potential scope of the project, what ideas area being considered and any other information that would allow VTrans staff to understand what project is being considered.</t>
  </si>
  <si>
    <t>Repair or replacement of Bridge 18 in Lincoln, VT.</t>
  </si>
  <si>
    <t>Previous plans and studies</t>
  </si>
  <si>
    <t>Are there any previous studies, plans, scoping reports or similar that outline more about this project and its concept?    If there are projects which will help VTrans staff to understand the concept and/or scope of what is being proposed, please upload the study into the VPSP2 Teams Site where Qualifications Sheets are being submitted.</t>
  </si>
  <si>
    <t>none</t>
  </si>
  <si>
    <t>RPC Qualification Sheet -- 02/23/2021</t>
  </si>
  <si>
    <t>Possible Points</t>
  </si>
  <si>
    <t>Project 1</t>
  </si>
  <si>
    <t>SAFETY 20 Points</t>
  </si>
  <si>
    <t>Are there existing high crash locations within the project area?</t>
  </si>
  <si>
    <t>no</t>
  </si>
  <si>
    <t>&gt;&gt; If "Yes", is the project intended to improve safety at existing High Crash Locations?</t>
  </si>
  <si>
    <t>&gt;&gt; If "No", have any safety issues been identified in a plan or report that are intended to be improved by the project? (Can include bicycle, pedestrian, and transit safety issues.)</t>
  </si>
  <si>
    <t>&gt;&gt; If "No", are there perceived safety issue(s), including bike/ped issue(s), that has not been vetted or quantified that are intended to be improved by the project? (Can include bicycle, pedestrian, and transit safety issues.)</t>
  </si>
  <si>
    <t>Safety Max Points = 20</t>
  </si>
  <si>
    <t>ASSET CONDITION - 20 Points</t>
  </si>
  <si>
    <t>Is this a new capacity project (Including new sidewalks, paths, park &amp; rides, etc.)?</t>
  </si>
  <si>
    <r>
      <rPr>
        <rFont val="Calibri"/>
        <color theme="1"/>
        <sz val="11.0"/>
      </rPr>
      <t xml:space="preserve">&gt;&gt; If "No", Are the assets being improved in generally poor condition? </t>
    </r>
    <r>
      <rPr>
        <rFont val="Calibri"/>
        <color theme="1"/>
        <sz val="10.0"/>
      </rPr>
      <t>(Interstate/NHS = 20, Principal Arterial = 18, Minor Arterial = 16,  Major Connector =14 , Other = 12)</t>
    </r>
  </si>
  <si>
    <t>&gt;&gt; If "No", Are the assets being improved in generally fair condition? (Interstate/NHS = 14, Principal Arterial = 12, Minor Arterial = 10  Major Collector = 8, Other = 6)</t>
  </si>
  <si>
    <t>&gt;&gt; If "No", Are the assets being improved in generally good condition? (Intersate/NHS = 6, Principal Arterial = 4, Minor Arterial = 3, Major Collector =2,  Other = 1)</t>
  </si>
  <si>
    <t>Asset Condition Max Points = 20</t>
  </si>
  <si>
    <t>MOBILITY - 5 Points</t>
  </si>
  <si>
    <t>Is the project intended to improve congestion that negatively affects access to jobs or other destinations? (to receive points sidewalk and path projects must be provding an alternative to congested routes)</t>
  </si>
  <si>
    <t>Mobility Max Points =5</t>
  </si>
  <si>
    <t>CONNECTIVITY - 10 Points</t>
  </si>
  <si>
    <t>Is this Project intended to improve inadequate existing connectivity for bicyclists?</t>
  </si>
  <si>
    <t xml:space="preserve">&gt;&gt;If "Yes", is the project located on a "High Priority" bicycle Corridor identifed by VTrans? </t>
  </si>
  <si>
    <t>&gt;&gt;If "Yes", and not in a "High Priority" Corridor, is the project in a high priority regional bike corridor?</t>
  </si>
  <si>
    <t>Max 4   Points</t>
  </si>
  <si>
    <t xml:space="preserve">Is this Project intended to improve inadequate existing connectivity for pedestrians?  </t>
  </si>
  <si>
    <r>
      <rPr>
        <rFont val="Calibri"/>
        <color theme="1"/>
        <sz val="11.0"/>
      </rPr>
      <t xml:space="preserve">&gt;&gt;If "Yes", is the project located completely or partially within an area designated as a </t>
    </r>
    <r>
      <rPr>
        <rFont val="Calibri"/>
        <i/>
        <color theme="1"/>
        <sz val="11.0"/>
      </rPr>
      <t>Downtown, Village Center, New Town Center</t>
    </r>
    <r>
      <rPr>
        <rFont val="Calibri"/>
        <color theme="1"/>
        <sz val="11.0"/>
      </rPr>
      <t xml:space="preserve">, Growth Center </t>
    </r>
    <r>
      <rPr>
        <rFont val="Calibri"/>
        <i/>
        <color theme="1"/>
        <sz val="11.0"/>
      </rPr>
      <t>or Neighborhood Development</t>
    </r>
    <r>
      <rPr>
        <rFont val="Calibri"/>
        <color theme="1"/>
        <sz val="11.0"/>
      </rPr>
      <t>?</t>
    </r>
  </si>
  <si>
    <t>&gt;&gt;If "Yes", and not in a state designated area, is the project located completely or partially within an area that the Regional Planning Commission recognizes as a "Growth Area"?</t>
  </si>
  <si>
    <t>Is this Project intended to improve inadequate existing connectivity for transit users?</t>
  </si>
  <si>
    <t>&gt;&gt; If "Yes", is the project intended to incorporate transit infrastructure improvements?</t>
  </si>
  <si>
    <t>&gt;&gt; If "Yes", does the project connect within an existing transit route?</t>
  </si>
  <si>
    <t>Is this Project intended to improve inadequate exising inter-modal connections (park &amp; rides, train stations, bus stations)?</t>
  </si>
  <si>
    <t xml:space="preserve">If Yes, does the project connect to (i.e., provide direct access to) a park &amp; ride? </t>
  </si>
  <si>
    <t xml:space="preserve">If Yes, does the project connect to (i.e., provide direct access to) a train station? </t>
  </si>
  <si>
    <t xml:space="preserve">If Yes, does the project connect to (i.e., provide direct access to) an airport? </t>
  </si>
  <si>
    <t xml:space="preserve">If Yes, does the project connect to (i.e., provide direct access to) a bus station? </t>
  </si>
  <si>
    <t xml:space="preserve">Max 8 Points </t>
  </si>
  <si>
    <t>Is this Project intended to improve inadequate existing connectivity to recreation or toursim destinations?</t>
  </si>
  <si>
    <t>Connectivity Possible Points -- 22, Max Points = 10</t>
  </si>
  <si>
    <t>ECONOMIC ACCESS - 10 Points</t>
  </si>
  <si>
    <t>Employment</t>
  </si>
  <si>
    <t>Is the project in a state designated Downtown, Growth Center or New Town Center</t>
  </si>
  <si>
    <t>9</t>
  </si>
  <si>
    <t>Is the project in a designated Village Center</t>
  </si>
  <si>
    <t>7</t>
  </si>
  <si>
    <t>Is the project in a growth area defined in a Regional Plan or CEDS</t>
  </si>
  <si>
    <t>5</t>
  </si>
  <si>
    <t>Is the project located within an area not included above but important to the existing or future local or regional ecomony.</t>
  </si>
  <si>
    <t>2</t>
  </si>
  <si>
    <t>Max 9 Points</t>
  </si>
  <si>
    <t>Truck Volume</t>
  </si>
  <si>
    <t>Annual Average truck trips per day are more than 1,000</t>
  </si>
  <si>
    <t>Annual average truck trips per day are 500-1,000</t>
  </si>
  <si>
    <t>1</t>
  </si>
  <si>
    <t>Max 2 Points</t>
  </si>
  <si>
    <t>AADT</t>
  </si>
  <si>
    <t>Average annual daily traffic (AADT) is more than 15,000</t>
  </si>
  <si>
    <t>4</t>
  </si>
  <si>
    <t>AADT is 10,000 - 15,000</t>
  </si>
  <si>
    <t>3</t>
  </si>
  <si>
    <t>AADT is 5,000-10,000</t>
  </si>
  <si>
    <t>AADT is less than 5,000</t>
  </si>
  <si>
    <t>Max 4 Points</t>
  </si>
  <si>
    <t>Economic Access Max Points = 15</t>
  </si>
  <si>
    <t>RESILIENCY - 10 Points</t>
  </si>
  <si>
    <t xml:space="preserve">Is the project intended to improve Resiliency of the transportation system by including one of 64 mitigations? (the list of Flood Mitigation Measures can be found in the Users Guide) </t>
  </si>
  <si>
    <t>&gt;&gt; If "Yes" Is the project location within one of the TRPT watersheds?</t>
  </si>
  <si>
    <t>&gt;&gt; If "Yes", enter the criticality and vulnerability scores</t>
  </si>
  <si>
    <t>&gt;&gt; If "Yes", and not one of the TRPT watersheds access the Vermont Statewide Flood Vulnerability and Risk Map Service to record the VPSP2 Flood Resilience Score</t>
  </si>
  <si>
    <t>Resiliency Max Points = 10</t>
  </si>
  <si>
    <t>ENVIRONMENT - 10 Points</t>
  </si>
  <si>
    <t xml:space="preserve">Choose all of the following environmental issues that are proposed to be addressed by your project.  </t>
  </si>
  <si>
    <t>Wildlife</t>
  </si>
  <si>
    <t xml:space="preserve">The project's primary purpose is to benefit terrestrial wildlife or aquatic organism passage </t>
  </si>
  <si>
    <t>Project is intended to include design features that would benefit wildlife or aquatic organism passage as a dual benefit</t>
  </si>
  <si>
    <r>
      <rPr>
        <rFont val="Calibri"/>
        <color theme="1"/>
        <sz val="11.0"/>
      </rPr>
      <t>Air Quality/</t>
    </r>
    <r>
      <rPr>
        <rFont val="Calibri"/>
        <i/>
        <color theme="1"/>
        <sz val="11.0"/>
      </rPr>
      <t>Energy</t>
    </r>
  </si>
  <si>
    <t>Project is expected to support operational efficiency (i.e., less queuing, synchronized signals, added turn lanes)</t>
  </si>
  <si>
    <t>Project is expected to include EV charing stations?</t>
  </si>
  <si>
    <t>Project is expected to address Transportation Demand Management resulting in reduced VMT (i.e., public transit, bike/ped accommodations, park &amp; ride)</t>
  </si>
  <si>
    <t>Water Quality</t>
  </si>
  <si>
    <t>Project is expected to improve water quality by eliminate direct discharges or untreated runoff to surface waters</t>
  </si>
  <si>
    <t>Project is expected to prevent existing or future erosion</t>
  </si>
  <si>
    <t>Prejct is expected to reduce impervious footprint by 10 percent or more</t>
  </si>
  <si>
    <t>Environment Max Points = 10</t>
  </si>
  <si>
    <t>COMMUNITY - 10 Points</t>
  </si>
  <si>
    <t>Is the project, or the driving need for the project, identified in a regional plan (i.e, corridor study, town/city/regional plan) or does the project or resolution of the need supports the goals indentified in a regional plan? [Points for long-term vision]</t>
  </si>
  <si>
    <t>Has a planning or scoping study been complete by the RPC or municipality.</t>
  </si>
  <si>
    <t>Has the municipality endorsed the project.</t>
  </si>
  <si>
    <t>Will this project improve the Town's sense of community (provide for public space, park enhancements, traffic calming, trees, lighting, enhancements, gateway, historic preservation)? Does this project provide opportunities for residents to connect to community resources?</t>
  </si>
  <si>
    <t>Are there key community facilities located within the limits of the project (schools, senior centers, parks, churches, libraries, municipal bldgs)? [community access portion]</t>
  </si>
  <si>
    <t>Community Max Points = 10</t>
  </si>
  <si>
    <t>HEALTH ACCESS - 5 Points</t>
  </si>
  <si>
    <t xml:space="preserve">Does the project improve access* to health care facilities? </t>
  </si>
  <si>
    <t xml:space="preserve">Does the project improve access* to physical activity facility (senior center, park, trails, school with community recreational program)? </t>
  </si>
  <si>
    <t>Does the project improve access* to healthy food destinations (grocery store, health food store, food shelf, school lunch program, low income meals programs).</t>
  </si>
  <si>
    <t xml:space="preserve">Will the project result in increased physical activity? </t>
  </si>
  <si>
    <t xml:space="preserve">Does the project increase the opportunity for physical activity? </t>
  </si>
  <si>
    <t>*Access improvement includes new or improved sidewalks, crosswalks, shoulders, ADA intersection upgrades, bus stops, intersection pedestrian phases, or transit routes.</t>
  </si>
  <si>
    <t>Health Access Max Points = 5</t>
  </si>
  <si>
    <t>COMMENTS -- Items not Captured above</t>
  </si>
  <si>
    <t>Project Total Score</t>
  </si>
  <si>
    <t>Insert a map of the project area on this page.  The map should clearly show:</t>
  </si>
  <si>
    <t xml:space="preserve"> - the limits of the project</t>
  </si>
  <si>
    <t xml:space="preserve"> - VTrans Town milemarkers in tenth of miles (https://geodata.vermont.gov/datasets/VTrans::vt-mile-points-1-10-mile-intervals)</t>
  </si>
  <si>
    <t xml:space="preserve"> - town boundaries</t>
  </si>
  <si>
    <t xml:space="preserve"> - Road names for major cross streets</t>
  </si>
  <si>
    <t xml:space="preserve"> - Any structure (bridge, culvert, etc) or infrastructure (eg traffic signal, sidewalk) that is particularly mentioned within the potential project idea</t>
  </si>
</sst>
</file>

<file path=xl/styles.xml><?xml version="1.0" encoding="utf-8"?>
<styleSheet xmlns="http://schemas.openxmlformats.org/spreadsheetml/2006/main" xmlns:x14ac="http://schemas.microsoft.com/office/spreadsheetml/2009/9/ac" xmlns:mc="http://schemas.openxmlformats.org/markup-compatibility/2006">
  <fonts count="16">
    <font>
      <sz val="11.0"/>
      <color theme="1"/>
      <name val="Calibri"/>
      <scheme val="minor"/>
    </font>
    <font>
      <b/>
      <sz val="14.0"/>
      <color theme="1"/>
      <name val="Calibri"/>
    </font>
    <font>
      <sz val="11.0"/>
      <color theme="1"/>
      <name val="Calibri"/>
    </font>
    <font>
      <sz val="10.0"/>
      <color theme="1"/>
      <name val="Calibri"/>
    </font>
    <font>
      <b/>
      <sz val="11.0"/>
      <color theme="1"/>
      <name val="Calibri"/>
    </font>
    <font/>
    <font>
      <sz val="11.0"/>
      <color rgb="FF000000"/>
      <name val="Roboto"/>
    </font>
    <font>
      <sz val="11.0"/>
      <color rgb="FF0563C1"/>
      <name val="Calibri"/>
    </font>
    <font>
      <b/>
      <sz val="16.0"/>
      <color theme="1"/>
      <name val="Calibri"/>
    </font>
    <font>
      <b/>
      <sz val="11.0"/>
      <color rgb="FFC55A11"/>
      <name val="Calibri"/>
    </font>
    <font>
      <b/>
      <i/>
      <sz val="10.0"/>
      <color theme="1"/>
      <name val="Calibri"/>
    </font>
    <font>
      <i/>
      <sz val="11.0"/>
      <color theme="1"/>
      <name val="Calibri"/>
    </font>
    <font>
      <b/>
      <sz val="10.0"/>
      <color theme="1"/>
      <name val="Calibri"/>
    </font>
    <font>
      <b/>
      <sz val="12.0"/>
      <color theme="1"/>
      <name val="Times New Roman"/>
    </font>
    <font>
      <sz val="11.0"/>
      <color rgb="FFFF0000"/>
      <name val="Calibri"/>
    </font>
    <font>
      <sz val="12.0"/>
      <color theme="1"/>
      <name val="Calibri"/>
    </font>
  </fonts>
  <fills count="9">
    <fill>
      <patternFill patternType="none"/>
    </fill>
    <fill>
      <patternFill patternType="lightGray"/>
    </fill>
    <fill>
      <patternFill patternType="solid">
        <fgColor rgb="FFFFFFFF"/>
        <bgColor rgb="FFFFFFFF"/>
      </patternFill>
    </fill>
    <fill>
      <patternFill patternType="solid">
        <fgColor rgb="FFC8C8C8"/>
        <bgColor rgb="FFC8C8C8"/>
      </patternFill>
    </fill>
    <fill>
      <patternFill patternType="solid">
        <fgColor rgb="FFBFBFBF"/>
        <bgColor rgb="FFBFBFBF"/>
      </patternFill>
    </fill>
    <fill>
      <patternFill patternType="solid">
        <fgColor rgb="FFE2EFD9"/>
        <bgColor rgb="FFE2EFD9"/>
      </patternFill>
    </fill>
    <fill>
      <patternFill patternType="solid">
        <fgColor rgb="FFD0CECE"/>
        <bgColor rgb="FFD0CECE"/>
      </patternFill>
    </fill>
    <fill>
      <patternFill patternType="solid">
        <fgColor rgb="FFFEF2CB"/>
        <bgColor rgb="FFFEF2CB"/>
      </patternFill>
    </fill>
    <fill>
      <patternFill patternType="solid">
        <fgColor rgb="FFE7E6E6"/>
        <bgColor rgb="FFE7E6E6"/>
      </patternFill>
    </fill>
  </fills>
  <borders count="44">
    <border/>
    <border>
      <left style="medium">
        <color rgb="FF000000"/>
      </left>
      <top style="medium">
        <color rgb="FF000000"/>
      </top>
      <bottom style="thin">
        <color rgb="FF000000"/>
      </bottom>
    </border>
    <border>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bottom style="thin">
        <color rgb="FF000000"/>
      </bottom>
    </border>
    <border>
      <left/>
      <right/>
      <top/>
      <bottom/>
    </border>
    <border>
      <left style="medium">
        <color rgb="FF000000"/>
      </left>
      <top style="medium">
        <color rgb="FF000000"/>
      </top>
    </border>
    <border>
      <top style="medium">
        <color rgb="FF000000"/>
      </top>
    </border>
    <border>
      <left style="double">
        <color rgb="FF000000"/>
      </left>
      <right style="double">
        <color rgb="FF000000"/>
      </right>
      <top style="medium">
        <color rgb="FF000000"/>
      </top>
      <bottom/>
    </border>
    <border>
      <left style="double">
        <color rgb="FF000000"/>
      </left>
      <right style="medium">
        <color rgb="FF000000"/>
      </right>
      <top style="medium">
        <color rgb="FF000000"/>
      </top>
    </border>
    <border>
      <left style="medium">
        <color rgb="FF000000"/>
      </left>
      <top style="double">
        <color rgb="FF000000"/>
      </top>
      <bottom style="thin">
        <color rgb="FF000000"/>
      </bottom>
    </border>
    <border>
      <right/>
      <top style="double">
        <color rgb="FF000000"/>
      </top>
      <bottom style="thin">
        <color rgb="FF000000"/>
      </bottom>
    </border>
    <border>
      <left style="double">
        <color rgb="FF000000"/>
      </left>
      <right style="double">
        <color rgb="FF000000"/>
      </right>
      <top style="double">
        <color rgb="FF000000"/>
      </top>
      <bottom style="thin">
        <color rgb="FF000000"/>
      </bottom>
    </border>
    <border>
      <left style="double">
        <color rgb="FF000000"/>
      </left>
      <right style="medium">
        <color rgb="FF000000"/>
      </right>
      <top style="double">
        <color rgb="FF000000"/>
      </top>
      <bottom style="thin">
        <color rgb="FF000000"/>
      </bottom>
    </border>
    <border>
      <left style="medium">
        <color rgb="FF000000"/>
      </left>
      <top style="thin">
        <color rgb="FF000000"/>
      </top>
      <bottom style="thin">
        <color rgb="FF000000"/>
      </bottom>
    </border>
    <border>
      <right style="double">
        <color rgb="FF000000"/>
      </right>
      <top style="thin">
        <color rgb="FF000000"/>
      </top>
    </border>
    <border>
      <left style="double">
        <color rgb="FF000000"/>
      </left>
      <right style="double">
        <color rgb="FF000000"/>
      </right>
      <top style="thin">
        <color rgb="FF000000"/>
      </top>
      <bottom style="thin">
        <color rgb="FF000000"/>
      </bottom>
    </border>
    <border>
      <left style="double">
        <color rgb="FF000000"/>
      </left>
      <right style="medium">
        <color rgb="FF000000"/>
      </right>
      <top style="thin">
        <color rgb="FF000000"/>
      </top>
      <bottom style="thin">
        <color rgb="FF000000"/>
      </bottom>
    </border>
    <border>
      <left style="medium">
        <color rgb="FF000000"/>
      </left>
      <top style="thin">
        <color rgb="FF000000"/>
      </top>
    </border>
    <border>
      <left style="double">
        <color rgb="FF000000"/>
      </left>
      <right style="double">
        <color rgb="FF000000"/>
      </right>
      <top/>
      <bottom style="thin">
        <color rgb="FF000000"/>
      </bottom>
    </border>
    <border>
      <left style="double">
        <color rgb="FF000000"/>
      </left>
      <right style="medium">
        <color rgb="FF000000"/>
      </right>
      <bottom style="thin">
        <color rgb="FF000000"/>
      </bottom>
    </border>
    <border>
      <left style="medium">
        <color rgb="FF000000"/>
      </left>
    </border>
    <border>
      <left style="medium">
        <color rgb="FF000000"/>
      </left>
      <bottom style="thin">
        <color rgb="FF000000"/>
      </bottom>
    </border>
    <border>
      <right style="double">
        <color rgb="FF000000"/>
      </right>
      <top style="thin">
        <color rgb="FF000000"/>
      </top>
      <bottom style="thin">
        <color rgb="FF000000"/>
      </bottom>
    </border>
    <border>
      <left style="double">
        <color rgb="FF000000"/>
      </left>
      <right style="double">
        <color rgb="FF000000"/>
      </right>
      <top style="thin">
        <color rgb="FF000000"/>
      </top>
      <bottom/>
    </border>
    <border>
      <left style="double">
        <color rgb="FF000000"/>
      </left>
      <right style="medium">
        <color rgb="FF000000"/>
      </right>
      <top style="thin">
        <color rgb="FF000000"/>
      </top>
    </border>
    <border>
      <left style="medium">
        <color rgb="FF000000"/>
      </left>
      <right/>
      <top style="thin">
        <color rgb="FF000000"/>
      </top>
      <bottom style="thin">
        <color rgb="FF000000"/>
      </bottom>
    </border>
    <border>
      <left/>
      <top style="thin">
        <color rgb="FF000000"/>
      </top>
      <bottom style="thin">
        <color rgb="FF000000"/>
      </bottom>
    </border>
    <border>
      <left/>
      <right/>
      <top style="thin">
        <color rgb="FF000000"/>
      </top>
      <bottom style="thin">
        <color rgb="FF000000"/>
      </bottom>
    </border>
    <border>
      <left style="medium">
        <color rgb="FF000000"/>
      </left>
      <right/>
      <top/>
      <bottom/>
    </border>
    <border>
      <left style="medium">
        <color rgb="FF000000"/>
      </left>
      <right/>
      <top/>
      <bottom style="thin">
        <color rgb="FF000000"/>
      </bottom>
    </border>
    <border>
      <right/>
      <top style="thin">
        <color rgb="FF000000"/>
      </top>
      <bottom style="thin">
        <color rgb="FF000000"/>
      </bottom>
    </border>
    <border>
      <left/>
      <right style="double">
        <color rgb="FF000000"/>
      </right>
      <top style="thin">
        <color rgb="FF000000"/>
      </top>
      <bottom style="thin">
        <color rgb="FF000000"/>
      </bottom>
    </border>
    <border>
      <left style="double">
        <color rgb="FF000000"/>
      </left>
      <right style="medium">
        <color rgb="FF000000"/>
      </right>
      <top style="thin">
        <color rgb="FF000000"/>
      </top>
      <bottom/>
    </border>
    <border>
      <top style="thin">
        <color rgb="FF000000"/>
      </top>
    </border>
    <border>
      <left style="double">
        <color rgb="FF000000"/>
      </left>
      <right style="medium">
        <color rgb="FF000000"/>
      </right>
      <top/>
      <bottom/>
    </border>
    <border>
      <right style="double">
        <color rgb="FF000000"/>
      </right>
    </border>
    <border>
      <right style="double">
        <color rgb="FF000000"/>
      </right>
      <bottom style="thin">
        <color rgb="FF000000"/>
      </bottom>
    </border>
    <border>
      <left style="double">
        <color rgb="FF000000"/>
      </left>
      <right style="medium">
        <color rgb="FF000000"/>
      </right>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right style="double">
        <color rgb="FF000000"/>
      </right>
      <top style="thin">
        <color rgb="FF000000"/>
      </top>
      <bottom style="medium">
        <color rgb="FF000000"/>
      </bottom>
    </border>
    <border>
      <left style="double">
        <color rgb="FF000000"/>
      </left>
      <right style="medium">
        <color rgb="FF000000"/>
      </right>
      <top style="thin">
        <color rgb="FF000000"/>
      </top>
      <bottom style="medium">
        <color rgb="FF000000"/>
      </bottom>
    </border>
  </borders>
  <cellStyleXfs count="1">
    <xf borderId="0" fillId="0" fontId="0" numFmtId="0" applyAlignment="1" applyFont="1"/>
  </cellStyleXfs>
  <cellXfs count="115">
    <xf borderId="0" fillId="0" fontId="0" numFmtId="0" xfId="0" applyAlignment="1" applyFont="1">
      <alignment readingOrder="0" shrinkToFit="0" vertical="bottom" wrapText="0"/>
    </xf>
    <xf borderId="0" fillId="0" fontId="1" numFmtId="0" xfId="0" applyFont="1"/>
    <xf borderId="0" fillId="0" fontId="2" numFmtId="0" xfId="0" applyFont="1"/>
    <xf borderId="1" fillId="0" fontId="3" numFmtId="0" xfId="0" applyAlignment="1" applyBorder="1" applyFont="1">
      <alignment shrinkToFit="0" wrapText="1"/>
    </xf>
    <xf borderId="2" fillId="0" fontId="2" numFmtId="0" xfId="0" applyBorder="1" applyFont="1"/>
    <xf borderId="0" fillId="0" fontId="4" numFmtId="0" xfId="0" applyFont="1"/>
    <xf borderId="0" fillId="0" fontId="2" numFmtId="0" xfId="0" applyAlignment="1" applyFont="1">
      <alignment shrinkToFit="0" wrapText="1"/>
    </xf>
    <xf borderId="0" fillId="0" fontId="2" numFmtId="0" xfId="0" applyAlignment="1" applyFont="1">
      <alignment horizontal="left" shrinkToFit="0" wrapText="1"/>
    </xf>
    <xf borderId="3" fillId="0" fontId="2" numFmtId="0" xfId="0" applyAlignment="1" applyBorder="1" applyFont="1">
      <alignment horizontal="left"/>
    </xf>
    <xf borderId="2" fillId="0" fontId="5" numFmtId="0" xfId="0" applyBorder="1" applyFont="1"/>
    <xf borderId="4" fillId="0" fontId="5" numFmtId="0" xfId="0" applyBorder="1" applyFont="1"/>
    <xf borderId="0" fillId="0" fontId="2" numFmtId="0" xfId="0" applyAlignment="1" applyFont="1">
      <alignment horizontal="left" shrinkToFit="0" vertical="center" wrapText="1"/>
    </xf>
    <xf borderId="5" fillId="0" fontId="2" numFmtId="0" xfId="0" applyAlignment="1" applyBorder="1" applyFont="1">
      <alignment horizontal="left" shrinkToFit="0" wrapText="1"/>
    </xf>
    <xf borderId="5" fillId="0" fontId="5" numFmtId="0" xfId="0" applyBorder="1" applyFont="1"/>
    <xf borderId="6" fillId="2" fontId="6" numFmtId="0" xfId="0" applyBorder="1" applyFill="1" applyFont="1"/>
    <xf borderId="2" fillId="0" fontId="2" numFmtId="0" xfId="0" applyAlignment="1" applyBorder="1" applyFont="1">
      <alignment horizontal="left"/>
    </xf>
    <xf borderId="4" fillId="0" fontId="2" numFmtId="0" xfId="0" applyAlignment="1" applyBorder="1" applyFont="1">
      <alignment horizontal="left"/>
    </xf>
    <xf borderId="3" fillId="0" fontId="7" numFmtId="0" xfId="0" applyAlignment="1" applyBorder="1" applyFont="1">
      <alignment horizontal="center"/>
    </xf>
    <xf borderId="0" fillId="0" fontId="8" numFmtId="0" xfId="0" applyAlignment="1" applyFont="1">
      <alignment shrinkToFit="0" vertical="center" wrapText="1"/>
    </xf>
    <xf borderId="0" fillId="0" fontId="4" numFmtId="0" xfId="0" applyAlignment="1" applyFont="1">
      <alignment shrinkToFit="0" vertical="center" wrapText="1"/>
    </xf>
    <xf borderId="0" fillId="0" fontId="2" numFmtId="0" xfId="0" applyAlignment="1" applyFont="1">
      <alignment shrinkToFit="0" vertical="center" wrapText="1"/>
    </xf>
    <xf borderId="0" fillId="0" fontId="2" numFmtId="0" xfId="0" applyAlignment="1" applyFont="1">
      <alignment horizontal="center" shrinkToFit="0" vertical="center" wrapText="1"/>
    </xf>
    <xf borderId="0" fillId="0" fontId="2" numFmtId="0" xfId="0" applyAlignment="1" applyFont="1">
      <alignment horizontal="center" vertical="center"/>
    </xf>
    <xf borderId="7" fillId="0" fontId="4" numFmtId="0" xfId="0" applyAlignment="1" applyBorder="1" applyFont="1">
      <alignment shrinkToFit="0" vertical="center" wrapText="1"/>
    </xf>
    <xf borderId="8" fillId="0" fontId="2" numFmtId="0" xfId="0" applyAlignment="1" applyBorder="1" applyFont="1">
      <alignment shrinkToFit="0" vertical="center" wrapText="1"/>
    </xf>
    <xf borderId="9" fillId="3" fontId="4" numFmtId="0" xfId="0" applyAlignment="1" applyBorder="1" applyFill="1" applyFont="1">
      <alignment horizontal="center" shrinkToFit="0" vertical="center" wrapText="1"/>
    </xf>
    <xf borderId="10" fillId="0" fontId="4" numFmtId="0" xfId="0" applyAlignment="1" applyBorder="1" applyFont="1">
      <alignment horizontal="center" shrinkToFit="0" vertical="center" wrapText="1"/>
    </xf>
    <xf borderId="11" fillId="3" fontId="9" numFmtId="0" xfId="0" applyAlignment="1" applyBorder="1" applyFont="1">
      <alignment shrinkToFit="0" vertical="center" wrapText="1"/>
    </xf>
    <xf borderId="12" fillId="0" fontId="5" numFmtId="0" xfId="0" applyBorder="1" applyFont="1"/>
    <xf borderId="13" fillId="4" fontId="2" numFmtId="0" xfId="0" applyAlignment="1" applyBorder="1" applyFill="1" applyFont="1">
      <alignment horizontal="center" shrinkToFit="0" vertical="center" wrapText="1"/>
    </xf>
    <xf borderId="14" fillId="3" fontId="2" numFmtId="0" xfId="0" applyAlignment="1" applyBorder="1" applyFont="1">
      <alignment horizontal="center" vertical="center"/>
    </xf>
    <xf borderId="15" fillId="0" fontId="10" numFmtId="0" xfId="0" applyAlignment="1" applyBorder="1" applyFont="1">
      <alignment horizontal="center" shrinkToFit="0" textRotation="90" vertical="center" wrapText="1"/>
    </xf>
    <xf borderId="16" fillId="0" fontId="4" numFmtId="0" xfId="0" applyAlignment="1" applyBorder="1" applyFont="1">
      <alignment shrinkToFit="0" vertical="center" wrapText="1"/>
    </xf>
    <xf borderId="17" fillId="4" fontId="2" numFmtId="0" xfId="0" applyAlignment="1" applyBorder="1" applyFont="1">
      <alignment horizontal="center" shrinkToFit="0" vertical="center" wrapText="1"/>
    </xf>
    <xf borderId="18" fillId="0" fontId="2" numFmtId="0" xfId="0" applyAlignment="1" applyBorder="1" applyFont="1">
      <alignment horizontal="center" vertical="center"/>
    </xf>
    <xf borderId="19" fillId="0" fontId="10" numFmtId="0" xfId="0" applyAlignment="1" applyBorder="1" applyFont="1">
      <alignment horizontal="center" shrinkToFit="0" textRotation="90" vertical="center" wrapText="1"/>
    </xf>
    <xf borderId="16" fillId="0" fontId="2" numFmtId="0" xfId="0" applyAlignment="1" applyBorder="1" applyFont="1">
      <alignment shrinkToFit="0" vertical="center" wrapText="1"/>
    </xf>
    <xf borderId="20" fillId="4" fontId="2" numFmtId="0" xfId="0" applyAlignment="1" applyBorder="1" applyFont="1">
      <alignment horizontal="center" shrinkToFit="0" vertical="center" wrapText="1"/>
    </xf>
    <xf borderId="21" fillId="0" fontId="2" numFmtId="0" xfId="0" applyAlignment="1" applyBorder="1" applyFont="1">
      <alignment horizontal="center" vertical="center"/>
    </xf>
    <xf borderId="22" fillId="0" fontId="11" numFmtId="0" xfId="0" applyAlignment="1" applyBorder="1" applyFont="1">
      <alignment horizontal="center" shrinkToFit="0" textRotation="90" vertical="center" wrapText="1"/>
    </xf>
    <xf borderId="16" fillId="0" fontId="2" numFmtId="0" xfId="0" applyAlignment="1" applyBorder="1" applyFont="1">
      <alignment horizontal="left" shrinkToFit="0" vertical="center" wrapText="1"/>
    </xf>
    <xf borderId="23" fillId="0" fontId="12" numFmtId="0" xfId="0" applyAlignment="1" applyBorder="1" applyFont="1">
      <alignment horizontal="center" shrinkToFit="0" textRotation="90" vertical="center" wrapText="1"/>
    </xf>
    <xf borderId="24" fillId="0" fontId="2" numFmtId="0" xfId="0" applyAlignment="1" applyBorder="1" applyFont="1">
      <alignment horizontal="left" shrinkToFit="0" vertical="center" wrapText="1"/>
    </xf>
    <xf borderId="25" fillId="4" fontId="2" numFmtId="0" xfId="0" applyAlignment="1" applyBorder="1" applyFont="1">
      <alignment horizontal="center" shrinkToFit="0" vertical="center" wrapText="1"/>
    </xf>
    <xf borderId="26" fillId="0" fontId="2" numFmtId="0" xfId="0" applyAlignment="1" applyBorder="1" applyFont="1">
      <alignment horizontal="center" vertical="center"/>
    </xf>
    <xf borderId="27" fillId="5" fontId="4" numFmtId="0" xfId="0" applyAlignment="1" applyBorder="1" applyFill="1" applyFont="1">
      <alignment shrinkToFit="0" vertical="center" wrapText="1"/>
    </xf>
    <xf borderId="28" fillId="5" fontId="4" numFmtId="0" xfId="0" applyAlignment="1" applyBorder="1" applyFont="1">
      <alignment horizontal="right" vertical="center"/>
    </xf>
    <xf borderId="24" fillId="0" fontId="5" numFmtId="0" xfId="0" applyBorder="1" applyFont="1"/>
    <xf borderId="18" fillId="5" fontId="2" numFmtId="0" xfId="0" applyAlignment="1" applyBorder="1" applyFont="1">
      <alignment horizontal="center" vertical="center"/>
    </xf>
    <xf borderId="15" fillId="3" fontId="9" numFmtId="0" xfId="0" applyAlignment="1" applyBorder="1" applyFont="1">
      <alignment shrinkToFit="0" vertical="center" wrapText="1"/>
    </xf>
    <xf borderId="17" fillId="3" fontId="9" numFmtId="0" xfId="0" applyAlignment="1" applyBorder="1" applyFont="1">
      <alignment horizontal="center" shrinkToFit="0" vertical="center" wrapText="1"/>
    </xf>
    <xf borderId="18" fillId="3" fontId="2" numFmtId="0" xfId="0" applyAlignment="1" applyBorder="1" applyFont="1">
      <alignment horizontal="center" vertical="center"/>
    </xf>
    <xf borderId="15" fillId="0" fontId="13" numFmtId="0" xfId="0" applyAlignment="1" applyBorder="1" applyFont="1">
      <alignment horizontal="center" shrinkToFit="1" vertical="center" wrapText="0"/>
    </xf>
    <xf borderId="2" fillId="0" fontId="4" numFmtId="0" xfId="0" applyAlignment="1" applyBorder="1" applyFont="1">
      <alignment shrinkToFit="0" vertical="center" wrapText="1"/>
    </xf>
    <xf borderId="17" fillId="3" fontId="2" numFmtId="0" xfId="0" applyAlignment="1" applyBorder="1" applyFont="1">
      <alignment horizontal="center" vertical="center"/>
    </xf>
    <xf borderId="19" fillId="0" fontId="13" numFmtId="0" xfId="0" applyAlignment="1" applyBorder="1" applyFont="1">
      <alignment horizontal="center" shrinkToFit="1" vertical="center" wrapText="0"/>
    </xf>
    <xf borderId="2" fillId="0" fontId="2" numFmtId="0" xfId="0" applyAlignment="1" applyBorder="1" applyFont="1">
      <alignment shrinkToFit="0" vertical="center" wrapText="1"/>
    </xf>
    <xf borderId="17" fillId="3" fontId="2" numFmtId="0" xfId="0" applyAlignment="1" applyBorder="1" applyFont="1">
      <alignment horizontal="center" shrinkToFit="0" vertical="center" wrapText="1"/>
    </xf>
    <xf borderId="18" fillId="0" fontId="2" numFmtId="0" xfId="0" applyAlignment="1" applyBorder="1" applyFont="1">
      <alignment horizontal="center" readingOrder="0" vertical="center"/>
    </xf>
    <xf borderId="22" fillId="0" fontId="13" numFmtId="0" xfId="0" applyAlignment="1" applyBorder="1" applyFont="1">
      <alignment horizontal="center" shrinkToFit="1" vertical="center" wrapText="0"/>
    </xf>
    <xf borderId="23" fillId="0" fontId="13" numFmtId="0" xfId="0" applyAlignment="1" applyBorder="1" applyFont="1">
      <alignment horizontal="center" shrinkToFit="1" vertical="center" wrapText="0"/>
    </xf>
    <xf borderId="27" fillId="5" fontId="13" numFmtId="0" xfId="0" applyAlignment="1" applyBorder="1" applyFont="1">
      <alignment horizontal="center" shrinkToFit="1" vertical="center" wrapText="0"/>
    </xf>
    <xf borderId="28" fillId="5" fontId="4" numFmtId="0" xfId="0" applyAlignment="1" applyBorder="1" applyFont="1">
      <alignment horizontal="right" shrinkToFit="0" vertical="center" wrapText="1"/>
    </xf>
    <xf borderId="18" fillId="5" fontId="2" numFmtId="0" xfId="0" applyAlignment="1" applyBorder="1" applyFont="1">
      <alignment horizontal="center" readingOrder="0" vertical="center"/>
    </xf>
    <xf borderId="15" fillId="6" fontId="9" numFmtId="0" xfId="0" applyAlignment="1" applyBorder="1" applyFill="1" applyFont="1">
      <alignment shrinkToFit="0" vertical="center" wrapText="1"/>
    </xf>
    <xf borderId="18" fillId="6" fontId="2" numFmtId="0" xfId="0" applyAlignment="1" applyBorder="1" applyFont="1">
      <alignment horizontal="center" vertical="center"/>
    </xf>
    <xf borderId="15" fillId="0" fontId="4" numFmtId="0" xfId="0" applyAlignment="1" applyBorder="1" applyFont="1">
      <alignment shrinkToFit="0" vertical="center" wrapText="1"/>
    </xf>
    <xf borderId="18" fillId="0" fontId="11" numFmtId="0" xfId="0" applyAlignment="1" applyBorder="1" applyFont="1">
      <alignment horizontal="center" shrinkToFit="0" vertical="center" wrapText="1"/>
    </xf>
    <xf borderId="15" fillId="0" fontId="4" numFmtId="0" xfId="0" applyAlignment="1" applyBorder="1" applyFont="1">
      <alignment horizontal="left" shrinkToFit="0" vertical="center" wrapText="1"/>
    </xf>
    <xf borderId="2" fillId="0" fontId="4" numFmtId="0" xfId="0" applyAlignment="1" applyBorder="1" applyFont="1">
      <alignment horizontal="left" shrinkToFit="0" vertical="center" wrapText="1"/>
    </xf>
    <xf borderId="19" fillId="0" fontId="4" numFmtId="0" xfId="0" applyAlignment="1" applyBorder="1" applyFont="1">
      <alignment horizontal="left" shrinkToFit="0" textRotation="90" vertical="center" wrapText="1"/>
    </xf>
    <xf borderId="23" fillId="0" fontId="5" numFmtId="0" xfId="0" applyBorder="1" applyFont="1"/>
    <xf borderId="27" fillId="7" fontId="4" numFmtId="0" xfId="0" applyAlignment="1" applyBorder="1" applyFill="1" applyFont="1">
      <alignment horizontal="left" shrinkToFit="0" vertical="center" wrapText="1"/>
    </xf>
    <xf borderId="29" fillId="7" fontId="14" numFmtId="0" xfId="0" applyAlignment="1" applyBorder="1" applyFont="1">
      <alignment horizontal="right" shrinkToFit="0" vertical="center" wrapText="1"/>
    </xf>
    <xf borderId="17" fillId="7" fontId="14" numFmtId="0" xfId="0" applyAlignment="1" applyBorder="1" applyFont="1">
      <alignment horizontal="center" shrinkToFit="0" vertical="center" wrapText="1"/>
    </xf>
    <xf borderId="18" fillId="7" fontId="2" numFmtId="0" xfId="0" applyAlignment="1" applyBorder="1" applyFont="1">
      <alignment horizontal="center" vertical="center"/>
    </xf>
    <xf borderId="2" fillId="0" fontId="2" numFmtId="0" xfId="0" applyAlignment="1" applyBorder="1" applyFont="1">
      <alignment horizontal="left" shrinkToFit="0" vertical="center" wrapText="1"/>
    </xf>
    <xf borderId="27" fillId="7" fontId="4" numFmtId="0" xfId="0" applyAlignment="1" applyBorder="1" applyFont="1">
      <alignment shrinkToFit="0" vertical="center" wrapText="1"/>
    </xf>
    <xf borderId="19" fillId="0" fontId="4" numFmtId="0" xfId="0" applyAlignment="1" applyBorder="1" applyFont="1">
      <alignment horizontal="center" shrinkToFit="0" textRotation="90" vertical="center" wrapText="1"/>
    </xf>
    <xf borderId="17" fillId="3" fontId="2" numFmtId="49" xfId="0" applyAlignment="1" applyBorder="1" applyFont="1" applyNumberFormat="1">
      <alignment horizontal="center" shrinkToFit="0" vertical="center" wrapText="1"/>
    </xf>
    <xf borderId="0" fillId="0" fontId="15" numFmtId="0" xfId="0" applyFont="1"/>
    <xf borderId="0" fillId="0" fontId="15" numFmtId="0" xfId="0" applyAlignment="1" applyFont="1">
      <alignment horizontal="center" vertical="center"/>
    </xf>
    <xf borderId="22" fillId="0" fontId="5" numFmtId="0" xfId="0" applyBorder="1" applyFont="1"/>
    <xf borderId="2" fillId="0" fontId="2" numFmtId="0" xfId="0" applyAlignment="1" applyBorder="1" applyFont="1">
      <alignment horizontal="left" readingOrder="0" shrinkToFit="0" vertical="center" wrapText="1"/>
    </xf>
    <xf borderId="30" fillId="7" fontId="4" numFmtId="0" xfId="0" applyAlignment="1" applyBorder="1" applyFont="1">
      <alignment horizontal="center" shrinkToFit="0" textRotation="90" vertical="center" wrapText="1"/>
    </xf>
    <xf borderId="17" fillId="7" fontId="2" numFmtId="49" xfId="0" applyAlignment="1" applyBorder="1" applyFont="1" applyNumberFormat="1">
      <alignment horizontal="center" shrinkToFit="0" vertical="center" wrapText="1"/>
    </xf>
    <xf borderId="19" fillId="0" fontId="12" numFmtId="0" xfId="0" applyAlignment="1" applyBorder="1" applyFont="1">
      <alignment shrinkToFit="0" textRotation="90" vertical="center" wrapText="1"/>
    </xf>
    <xf borderId="2" fillId="0" fontId="11" numFmtId="0" xfId="0" applyAlignment="1" applyBorder="1" applyFont="1">
      <alignment horizontal="left" shrinkToFit="0" vertical="center" wrapText="1"/>
    </xf>
    <xf borderId="31" fillId="7" fontId="2" numFmtId="0" xfId="0" applyAlignment="1" applyBorder="1" applyFont="1">
      <alignment shrinkToFit="0" textRotation="90" vertical="center" wrapText="1"/>
    </xf>
    <xf borderId="19" fillId="0" fontId="4" numFmtId="0" xfId="0" applyAlignment="1" applyBorder="1" applyFont="1">
      <alignment shrinkToFit="0" textRotation="90" vertical="center" wrapText="1"/>
    </xf>
    <xf borderId="27" fillId="5" fontId="4" numFmtId="0" xfId="0" applyAlignment="1" applyBorder="1" applyFont="1">
      <alignment horizontal="left" shrinkToFit="0" vertical="center" wrapText="1"/>
    </xf>
    <xf borderId="17" fillId="3" fontId="2" numFmtId="16" xfId="0" applyAlignment="1" applyBorder="1" applyFont="1" applyNumberFormat="1">
      <alignment horizontal="center" shrinkToFit="0" vertical="center" wrapText="1"/>
    </xf>
    <xf borderId="17" fillId="3" fontId="4" numFmtId="0" xfId="0" applyAlignment="1" applyBorder="1" applyFont="1">
      <alignment horizontal="center" shrinkToFit="0" vertical="center" wrapText="1"/>
    </xf>
    <xf borderId="18" fillId="8" fontId="2" numFmtId="0" xfId="0" applyAlignment="1" applyBorder="1" applyFill="1" applyFont="1">
      <alignment horizontal="center" vertical="center"/>
    </xf>
    <xf borderId="28" fillId="7" fontId="2" numFmtId="0" xfId="0" applyAlignment="1" applyBorder="1" applyFont="1">
      <alignment horizontal="center" shrinkToFit="0" vertical="center" wrapText="1"/>
    </xf>
    <xf borderId="15" fillId="0" fontId="4" numFmtId="0" xfId="0" applyAlignment="1" applyBorder="1" applyFont="1">
      <alignment horizontal="center" shrinkToFit="0" textRotation="90" vertical="center" wrapText="1"/>
    </xf>
    <xf borderId="15" fillId="0" fontId="4" numFmtId="0" xfId="0" applyAlignment="1" applyBorder="1" applyFont="1">
      <alignment horizontal="center" shrinkToFit="0" vertical="center" wrapText="1"/>
    </xf>
    <xf borderId="18" fillId="0" fontId="2" numFmtId="0" xfId="0" applyAlignment="1" applyBorder="1" applyFont="1">
      <alignment horizontal="center" shrinkToFit="0" vertical="center" wrapText="1"/>
    </xf>
    <xf borderId="15" fillId="0" fontId="4" numFmtId="0" xfId="0" applyAlignment="1" applyBorder="1" applyFont="1">
      <alignment vertical="center"/>
    </xf>
    <xf borderId="24" fillId="0" fontId="11" numFmtId="0" xfId="0" applyAlignment="1" applyBorder="1" applyFont="1">
      <alignment horizontal="left" shrinkToFit="0" vertical="center" wrapText="1"/>
    </xf>
    <xf borderId="32" fillId="0" fontId="5" numFmtId="0" xfId="0" applyBorder="1" applyFont="1"/>
    <xf borderId="33" fillId="3" fontId="2" numFmtId="0" xfId="0" applyAlignment="1" applyBorder="1" applyFont="1">
      <alignment horizontal="center" vertical="center"/>
    </xf>
    <xf borderId="34" fillId="3" fontId="2" numFmtId="0" xfId="0" applyAlignment="1" applyBorder="1" applyFont="1">
      <alignment horizontal="center" vertical="center"/>
    </xf>
    <xf borderId="19" fillId="0" fontId="4" numFmtId="0" xfId="0" applyAlignment="1" applyBorder="1" applyFont="1">
      <alignment shrinkToFit="0" vertical="center" wrapText="1"/>
    </xf>
    <xf borderId="35" fillId="0" fontId="5" numFmtId="0" xfId="0" applyBorder="1" applyFont="1"/>
    <xf borderId="16" fillId="0" fontId="5" numFmtId="0" xfId="0" applyBorder="1" applyFont="1"/>
    <xf borderId="36" fillId="3" fontId="2" numFmtId="0" xfId="0" applyAlignment="1" applyBorder="1" applyFont="1">
      <alignment vertical="center"/>
    </xf>
    <xf borderId="37" fillId="0" fontId="5" numFmtId="0" xfId="0" applyBorder="1" applyFont="1"/>
    <xf borderId="38" fillId="0" fontId="5" numFmtId="0" xfId="0" applyBorder="1" applyFont="1"/>
    <xf borderId="39" fillId="3" fontId="2" numFmtId="0" xfId="0" applyAlignment="1" applyBorder="1" applyFont="1">
      <alignment horizontal="center" vertical="center"/>
    </xf>
    <xf borderId="40" fillId="5" fontId="4" numFmtId="0" xfId="0" applyAlignment="1" applyBorder="1" applyFont="1">
      <alignment shrinkToFit="0" vertical="center" wrapText="1"/>
    </xf>
    <xf borderId="41" fillId="5" fontId="4" numFmtId="0" xfId="0" applyAlignment="1" applyBorder="1" applyFont="1">
      <alignment horizontal="center" shrinkToFit="0" vertical="center" wrapText="1"/>
    </xf>
    <xf borderId="42" fillId="5" fontId="2" numFmtId="0" xfId="0" applyAlignment="1" applyBorder="1" applyFont="1">
      <alignment horizontal="center" shrinkToFit="0" vertical="center" wrapText="1"/>
    </xf>
    <xf borderId="43" fillId="5" fontId="2" numFmtId="0" xfId="0" applyAlignment="1" applyBorder="1" applyFont="1">
      <alignment horizontal="center" vertical="center"/>
    </xf>
    <xf quotePrefix="1" borderId="0" fillId="0" fontId="2" numFmtId="0" xfId="0" applyAlignment="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8</xdr:row>
      <xdr:rowOff>0</xdr:rowOff>
    </xdr:from>
    <xdr:ext cx="7772400" cy="100584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29"/>
    <col customWidth="1" min="2" max="2" width="34.14"/>
    <col customWidth="1" min="3" max="3" width="8.71"/>
    <col customWidth="1" min="4" max="4" width="16.29"/>
    <col customWidth="1" min="5" max="26" width="8.71"/>
  </cols>
  <sheetData>
    <row r="1" ht="14.25" customHeight="1">
      <c r="A1" s="1" t="s">
        <v>0</v>
      </c>
    </row>
    <row r="2" ht="14.25" customHeight="1"/>
    <row r="3" ht="21.75" customHeight="1">
      <c r="A3" s="2" t="s">
        <v>1</v>
      </c>
      <c r="B3" s="3" t="s">
        <v>2</v>
      </c>
      <c r="D3" s="2" t="s">
        <v>3</v>
      </c>
    </row>
    <row r="4" ht="14.25" customHeight="1">
      <c r="A4" s="2" t="s">
        <v>4</v>
      </c>
      <c r="B4" s="4" t="s">
        <v>5</v>
      </c>
    </row>
    <row r="5" ht="14.25" customHeight="1">
      <c r="A5" s="2" t="s">
        <v>6</v>
      </c>
      <c r="B5" s="4" t="s">
        <v>7</v>
      </c>
    </row>
    <row r="6" ht="14.25" customHeight="1"/>
    <row r="7" ht="14.25" customHeight="1">
      <c r="A7" s="5" t="s">
        <v>8</v>
      </c>
    </row>
    <row r="8" ht="14.25" customHeight="1">
      <c r="A8" s="2" t="s">
        <v>9</v>
      </c>
    </row>
    <row r="9" ht="14.25" customHeight="1">
      <c r="A9" s="2" t="s">
        <v>10</v>
      </c>
    </row>
    <row r="10" ht="14.25" customHeight="1"/>
    <row r="11" ht="14.25" customHeight="1">
      <c r="A11" s="2" t="s">
        <v>11</v>
      </c>
      <c r="D11" s="2" t="s">
        <v>12</v>
      </c>
    </row>
    <row r="12" ht="14.25" customHeight="1">
      <c r="A12" s="2" t="s">
        <v>13</v>
      </c>
      <c r="D12" s="2" t="s">
        <v>14</v>
      </c>
    </row>
    <row r="13" ht="14.25" customHeight="1">
      <c r="A13" s="2" t="s">
        <v>15</v>
      </c>
      <c r="B13" s="6"/>
      <c r="D13" s="2" t="s">
        <v>16</v>
      </c>
    </row>
    <row r="14" ht="14.25" customHeight="1">
      <c r="A14" s="2" t="s">
        <v>17</v>
      </c>
      <c r="D14" s="2" t="s">
        <v>18</v>
      </c>
    </row>
    <row r="15" ht="14.25" customHeight="1"/>
    <row r="16" ht="14.25" customHeight="1">
      <c r="A16" s="5" t="s">
        <v>19</v>
      </c>
    </row>
    <row r="17" ht="42.75" customHeight="1">
      <c r="A17" s="7" t="s">
        <v>20</v>
      </c>
    </row>
    <row r="18" ht="72.0" customHeight="1">
      <c r="A18" s="8" t="s">
        <v>21</v>
      </c>
      <c r="B18" s="9"/>
      <c r="C18" s="9"/>
      <c r="D18" s="10"/>
    </row>
    <row r="19" ht="14.25" customHeight="1"/>
    <row r="20" ht="14.25" customHeight="1">
      <c r="A20" s="5" t="s">
        <v>22</v>
      </c>
    </row>
    <row r="21" ht="30.0" customHeight="1">
      <c r="A21" s="11" t="s">
        <v>23</v>
      </c>
    </row>
    <row r="22" ht="14.25" customHeight="1"/>
    <row r="23" ht="14.25" customHeight="1">
      <c r="A23" s="5" t="s">
        <v>24</v>
      </c>
    </row>
    <row r="24" ht="60.0" customHeight="1">
      <c r="A24" s="12" t="s">
        <v>25</v>
      </c>
      <c r="B24" s="13"/>
      <c r="C24" s="13"/>
      <c r="D24" s="13"/>
    </row>
    <row r="25" ht="111.75" customHeight="1">
      <c r="A25" s="14" t="s">
        <v>26</v>
      </c>
      <c r="B25" s="15"/>
      <c r="C25" s="15"/>
      <c r="D25" s="16"/>
    </row>
    <row r="26" ht="14.25" customHeight="1"/>
    <row r="27" ht="14.25" customHeight="1">
      <c r="A27" s="5" t="s">
        <v>27</v>
      </c>
    </row>
    <row r="28" ht="57.0" customHeight="1">
      <c r="A28" s="7" t="s">
        <v>28</v>
      </c>
    </row>
    <row r="29" ht="53.25" customHeight="1">
      <c r="A29" s="17" t="s">
        <v>29</v>
      </c>
      <c r="B29" s="9"/>
      <c r="C29" s="9"/>
      <c r="D29" s="10"/>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6">
    <mergeCell ref="A17:D17"/>
    <mergeCell ref="A18:D18"/>
    <mergeCell ref="A21:D21"/>
    <mergeCell ref="A24:D24"/>
    <mergeCell ref="A28:D28"/>
    <mergeCell ref="A29:D29"/>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9"/>
    <col customWidth="1" min="2" max="2" width="78.14"/>
    <col customWidth="1" min="3" max="4" width="12.71"/>
    <col customWidth="1" min="5" max="26" width="8.71"/>
  </cols>
  <sheetData>
    <row r="1" ht="14.25" customHeight="1">
      <c r="A1" s="18" t="s">
        <v>30</v>
      </c>
    </row>
    <row r="2" ht="14.25" customHeight="1">
      <c r="A2" s="19"/>
      <c r="B2" s="20"/>
      <c r="C2" s="21"/>
      <c r="D2" s="22"/>
    </row>
    <row r="3" ht="14.25" customHeight="1">
      <c r="A3" s="23"/>
      <c r="B3" s="24"/>
      <c r="C3" s="25" t="s">
        <v>31</v>
      </c>
      <c r="D3" s="26" t="s">
        <v>32</v>
      </c>
    </row>
    <row r="4" ht="14.25" customHeight="1">
      <c r="A4" s="27" t="s">
        <v>33</v>
      </c>
      <c r="B4" s="28"/>
      <c r="C4" s="29"/>
      <c r="D4" s="30"/>
    </row>
    <row r="5" ht="14.25" customHeight="1">
      <c r="A5" s="31"/>
      <c r="B5" s="32" t="s">
        <v>34</v>
      </c>
      <c r="C5" s="33"/>
      <c r="D5" s="34" t="s">
        <v>35</v>
      </c>
    </row>
    <row r="6" ht="30.0" customHeight="1">
      <c r="A6" s="35"/>
      <c r="B6" s="36" t="s">
        <v>36</v>
      </c>
      <c r="C6" s="37">
        <v>20.0</v>
      </c>
      <c r="D6" s="38"/>
    </row>
    <row r="7" ht="44.25" customHeight="1">
      <c r="A7" s="39"/>
      <c r="B7" s="40" t="s">
        <v>37</v>
      </c>
      <c r="C7" s="37">
        <v>10.0</v>
      </c>
      <c r="D7" s="38" t="s">
        <v>35</v>
      </c>
    </row>
    <row r="8" ht="59.25" customHeight="1">
      <c r="A8" s="41"/>
      <c r="B8" s="42" t="s">
        <v>38</v>
      </c>
      <c r="C8" s="43">
        <v>5.0</v>
      </c>
      <c r="D8" s="44" t="s">
        <v>35</v>
      </c>
    </row>
    <row r="9" ht="14.25" customHeight="1">
      <c r="A9" s="45"/>
      <c r="B9" s="46" t="s">
        <v>39</v>
      </c>
      <c r="C9" s="47"/>
      <c r="D9" s="48">
        <f>MIN(20,SUM(D6:D8))</f>
        <v>0</v>
      </c>
    </row>
    <row r="10" ht="14.25" customHeight="1">
      <c r="A10" s="49" t="s">
        <v>40</v>
      </c>
      <c r="B10" s="10"/>
      <c r="C10" s="50"/>
      <c r="D10" s="51"/>
    </row>
    <row r="11" ht="14.25" customHeight="1">
      <c r="A11" s="52"/>
      <c r="B11" s="53" t="s">
        <v>41</v>
      </c>
      <c r="C11" s="54"/>
      <c r="D11" s="34"/>
    </row>
    <row r="12" ht="38.25" customHeight="1">
      <c r="A12" s="55"/>
      <c r="B12" s="56" t="s">
        <v>42</v>
      </c>
      <c r="C12" s="57">
        <v>20.0</v>
      </c>
      <c r="D12" s="58"/>
    </row>
    <row r="13" ht="46.5" customHeight="1">
      <c r="A13" s="59"/>
      <c r="B13" s="56" t="s">
        <v>43</v>
      </c>
      <c r="C13" s="57">
        <v>14.0</v>
      </c>
      <c r="D13" s="58">
        <v>6.0</v>
      </c>
    </row>
    <row r="14" ht="14.25" customHeight="1">
      <c r="A14" s="60"/>
      <c r="B14" s="56" t="s">
        <v>44</v>
      </c>
      <c r="C14" s="57">
        <v>6.0</v>
      </c>
      <c r="D14" s="34"/>
    </row>
    <row r="15" ht="14.25" customHeight="1">
      <c r="A15" s="61"/>
      <c r="B15" s="62" t="s">
        <v>45</v>
      </c>
      <c r="C15" s="47"/>
      <c r="D15" s="63">
        <v>6.0</v>
      </c>
    </row>
    <row r="16" ht="14.25" customHeight="1">
      <c r="A16" s="64" t="s">
        <v>46</v>
      </c>
      <c r="B16" s="10"/>
      <c r="C16" s="57"/>
      <c r="D16" s="65"/>
    </row>
    <row r="17" ht="57.0" customHeight="1">
      <c r="A17" s="66"/>
      <c r="B17" s="56" t="s">
        <v>47</v>
      </c>
      <c r="C17" s="57">
        <v>5.0</v>
      </c>
      <c r="D17" s="67" t="s">
        <v>35</v>
      </c>
    </row>
    <row r="18" ht="14.25" customHeight="1">
      <c r="A18" s="45"/>
      <c r="B18" s="62" t="s">
        <v>48</v>
      </c>
      <c r="C18" s="47"/>
      <c r="D18" s="48">
        <f>MIN(5,SUM(D17))</f>
        <v>0</v>
      </c>
    </row>
    <row r="19" ht="14.25" customHeight="1">
      <c r="A19" s="64" t="s">
        <v>49</v>
      </c>
      <c r="B19" s="10"/>
      <c r="C19" s="57"/>
      <c r="D19" s="65"/>
    </row>
    <row r="20" ht="28.5" customHeight="1">
      <c r="A20" s="68"/>
      <c r="B20" s="69" t="s">
        <v>50</v>
      </c>
      <c r="C20" s="57">
        <v>2.0</v>
      </c>
      <c r="D20" s="34" t="s">
        <v>35</v>
      </c>
    </row>
    <row r="21" ht="28.5" customHeight="1">
      <c r="A21" s="70"/>
      <c r="B21" s="42" t="s">
        <v>51</v>
      </c>
      <c r="C21" s="57">
        <v>2.0</v>
      </c>
      <c r="D21" s="34"/>
    </row>
    <row r="22" ht="33.0" customHeight="1">
      <c r="A22" s="71"/>
      <c r="B22" s="42" t="s">
        <v>52</v>
      </c>
      <c r="C22" s="57">
        <v>1.0</v>
      </c>
      <c r="D22" s="34"/>
    </row>
    <row r="23" ht="14.25" customHeight="1">
      <c r="A23" s="72"/>
      <c r="B23" s="73" t="s">
        <v>53</v>
      </c>
      <c r="C23" s="74"/>
      <c r="D23" s="75">
        <f>MIN(4,SUM(D20:D22))</f>
        <v>0</v>
      </c>
    </row>
    <row r="24" ht="27.75" customHeight="1">
      <c r="A24" s="68"/>
      <c r="B24" s="69" t="s">
        <v>54</v>
      </c>
      <c r="C24" s="57"/>
      <c r="D24" s="65" t="s">
        <v>35</v>
      </c>
    </row>
    <row r="25" ht="57.0" customHeight="1">
      <c r="A25" s="70"/>
      <c r="B25" s="76" t="s">
        <v>55</v>
      </c>
      <c r="C25" s="57">
        <v>4.0</v>
      </c>
      <c r="D25" s="34"/>
    </row>
    <row r="26" ht="56.25" customHeight="1">
      <c r="A26" s="71"/>
      <c r="B26" s="76" t="s">
        <v>56</v>
      </c>
      <c r="C26" s="57">
        <v>2.0</v>
      </c>
      <c r="D26" s="34"/>
    </row>
    <row r="27" ht="14.25" customHeight="1">
      <c r="A27" s="72"/>
      <c r="B27" s="73" t="s">
        <v>53</v>
      </c>
      <c r="C27" s="74"/>
      <c r="D27" s="75">
        <f>MIN(4,SUM(D25:D26))</f>
        <v>0</v>
      </c>
    </row>
    <row r="28" ht="14.25" customHeight="1">
      <c r="A28" s="68"/>
      <c r="B28" s="69" t="s">
        <v>57</v>
      </c>
      <c r="C28" s="57"/>
      <c r="D28" s="65" t="s">
        <v>35</v>
      </c>
    </row>
    <row r="29" ht="14.25" customHeight="1">
      <c r="A29" s="68"/>
      <c r="B29" s="76" t="s">
        <v>58</v>
      </c>
      <c r="C29" s="57">
        <v>2.0</v>
      </c>
      <c r="D29" s="34"/>
    </row>
    <row r="30" ht="30.75" customHeight="1">
      <c r="A30" s="68"/>
      <c r="B30" s="76" t="s">
        <v>59</v>
      </c>
      <c r="C30" s="57">
        <v>2.0</v>
      </c>
      <c r="D30" s="34"/>
    </row>
    <row r="31" ht="14.25" customHeight="1">
      <c r="A31" s="77"/>
      <c r="B31" s="73" t="s">
        <v>53</v>
      </c>
      <c r="C31" s="74"/>
      <c r="D31" s="75">
        <f>MIN(4,(D29+D30))</f>
        <v>0</v>
      </c>
    </row>
    <row r="32" ht="39.75" customHeight="1">
      <c r="A32" s="66"/>
      <c r="B32" s="69" t="s">
        <v>60</v>
      </c>
      <c r="C32" s="57"/>
      <c r="D32" s="65" t="s">
        <v>35</v>
      </c>
    </row>
    <row r="33" ht="14.25" customHeight="1">
      <c r="A33" s="66"/>
      <c r="B33" s="76" t="s">
        <v>61</v>
      </c>
      <c r="C33" s="57">
        <v>2.0</v>
      </c>
      <c r="D33" s="34"/>
    </row>
    <row r="34" ht="14.25" customHeight="1">
      <c r="A34" s="66"/>
      <c r="B34" s="76" t="s">
        <v>62</v>
      </c>
      <c r="C34" s="57">
        <v>2.0</v>
      </c>
      <c r="D34" s="34"/>
    </row>
    <row r="35" ht="14.25" customHeight="1">
      <c r="A35" s="66"/>
      <c r="B35" s="76" t="s">
        <v>63</v>
      </c>
      <c r="C35" s="57">
        <v>2.0</v>
      </c>
      <c r="D35" s="34"/>
    </row>
    <row r="36" ht="14.25" customHeight="1">
      <c r="A36" s="66"/>
      <c r="B36" s="76" t="s">
        <v>64</v>
      </c>
      <c r="C36" s="57">
        <v>2.0</v>
      </c>
      <c r="D36" s="34"/>
    </row>
    <row r="37" ht="14.25" customHeight="1">
      <c r="A37" s="72"/>
      <c r="B37" s="73" t="s">
        <v>65</v>
      </c>
      <c r="C37" s="74"/>
      <c r="D37" s="75">
        <f>MIN(8,SUM(D33:D36))</f>
        <v>0</v>
      </c>
    </row>
    <row r="38" ht="29.25" customHeight="1">
      <c r="A38" s="68"/>
      <c r="B38" s="69" t="s">
        <v>66</v>
      </c>
      <c r="C38" s="57">
        <v>2.0</v>
      </c>
      <c r="D38" s="34"/>
    </row>
    <row r="39" ht="14.25" customHeight="1">
      <c r="A39" s="45"/>
      <c r="B39" s="62" t="s">
        <v>67</v>
      </c>
      <c r="C39" s="47"/>
      <c r="D39" s="48">
        <f>MIN(10,SUM(D23+D27+D31+D37+D38))</f>
        <v>0</v>
      </c>
    </row>
    <row r="40" ht="14.25" customHeight="1">
      <c r="A40" s="64" t="s">
        <v>68</v>
      </c>
      <c r="B40" s="10"/>
      <c r="C40" s="57"/>
      <c r="D40" s="65"/>
    </row>
    <row r="41" ht="27.75" customHeight="1">
      <c r="A41" s="78" t="s">
        <v>69</v>
      </c>
      <c r="B41" s="76" t="s">
        <v>70</v>
      </c>
      <c r="C41" s="79" t="s">
        <v>71</v>
      </c>
      <c r="D41" s="34" t="s">
        <v>35</v>
      </c>
      <c r="F41" s="80"/>
      <c r="G41" s="81"/>
      <c r="H41" s="81"/>
      <c r="I41" s="22"/>
      <c r="J41" s="22"/>
      <c r="K41" s="22"/>
    </row>
    <row r="42" ht="14.25" customHeight="1">
      <c r="A42" s="82"/>
      <c r="B42" s="76" t="s">
        <v>72</v>
      </c>
      <c r="C42" s="79" t="s">
        <v>73</v>
      </c>
      <c r="D42" s="34" t="s">
        <v>35</v>
      </c>
      <c r="F42" s="80"/>
      <c r="G42" s="81"/>
      <c r="H42" s="81"/>
      <c r="I42" s="22"/>
      <c r="J42" s="22"/>
      <c r="K42" s="22"/>
    </row>
    <row r="43" ht="14.25" customHeight="1">
      <c r="A43" s="82"/>
      <c r="B43" s="76" t="s">
        <v>74</v>
      </c>
      <c r="C43" s="79" t="s">
        <v>75</v>
      </c>
      <c r="D43" s="34" t="s">
        <v>35</v>
      </c>
      <c r="F43" s="80"/>
      <c r="G43" s="81"/>
      <c r="H43" s="81"/>
      <c r="I43" s="22"/>
      <c r="J43" s="22"/>
      <c r="K43" s="22"/>
    </row>
    <row r="44" ht="39.0" customHeight="1">
      <c r="A44" s="71"/>
      <c r="B44" s="83" t="s">
        <v>76</v>
      </c>
      <c r="C44" s="79" t="s">
        <v>77</v>
      </c>
      <c r="D44" s="34" t="s">
        <v>35</v>
      </c>
      <c r="F44" s="80"/>
      <c r="G44" s="81"/>
      <c r="H44" s="81"/>
      <c r="I44" s="22"/>
      <c r="J44" s="22"/>
      <c r="K44" s="22"/>
    </row>
    <row r="45" ht="15.75" customHeight="1">
      <c r="A45" s="84"/>
      <c r="B45" s="73" t="s">
        <v>78</v>
      </c>
      <c r="C45" s="85"/>
      <c r="D45" s="75">
        <f>MIN(9,SUM(D41:D44))</f>
        <v>0</v>
      </c>
      <c r="F45" s="80"/>
      <c r="G45" s="81"/>
      <c r="H45" s="81"/>
      <c r="I45" s="22"/>
      <c r="J45" s="22"/>
      <c r="K45" s="22"/>
    </row>
    <row r="46" ht="18.75" customHeight="1">
      <c r="A46" s="86" t="s">
        <v>79</v>
      </c>
      <c r="B46" s="87" t="s">
        <v>80</v>
      </c>
      <c r="C46" s="79" t="s">
        <v>77</v>
      </c>
      <c r="D46" s="34"/>
      <c r="F46" s="80"/>
      <c r="G46" s="81"/>
      <c r="H46" s="81"/>
      <c r="I46" s="22"/>
      <c r="J46" s="22"/>
      <c r="K46" s="22"/>
    </row>
    <row r="47" ht="18.0" customHeight="1">
      <c r="A47" s="71"/>
      <c r="B47" s="87" t="s">
        <v>81</v>
      </c>
      <c r="C47" s="79" t="s">
        <v>82</v>
      </c>
      <c r="D47" s="34"/>
      <c r="F47" s="80"/>
      <c r="G47" s="81"/>
      <c r="H47" s="81"/>
      <c r="I47" s="22"/>
      <c r="J47" s="22"/>
      <c r="K47" s="22"/>
    </row>
    <row r="48" ht="15.0" customHeight="1">
      <c r="A48" s="88"/>
      <c r="B48" s="73" t="s">
        <v>83</v>
      </c>
      <c r="C48" s="85"/>
      <c r="D48" s="75">
        <f>MIN(2,(D46+D47))</f>
        <v>0</v>
      </c>
      <c r="F48" s="80"/>
      <c r="G48" s="81"/>
      <c r="H48" s="81"/>
      <c r="I48" s="22"/>
      <c r="J48" s="22"/>
      <c r="K48" s="22"/>
    </row>
    <row r="49" ht="14.25" customHeight="1">
      <c r="A49" s="89" t="s">
        <v>84</v>
      </c>
      <c r="B49" s="87" t="s">
        <v>85</v>
      </c>
      <c r="C49" s="79" t="s">
        <v>86</v>
      </c>
      <c r="D49" s="34"/>
      <c r="F49" s="80"/>
      <c r="G49" s="81"/>
      <c r="H49" s="81"/>
      <c r="I49" s="22"/>
      <c r="J49" s="22"/>
      <c r="K49" s="22"/>
    </row>
    <row r="50" ht="14.25" customHeight="1">
      <c r="A50" s="82"/>
      <c r="B50" s="87" t="s">
        <v>87</v>
      </c>
      <c r="C50" s="79" t="s">
        <v>88</v>
      </c>
      <c r="D50" s="34"/>
      <c r="F50" s="80"/>
      <c r="G50" s="81"/>
      <c r="H50" s="81"/>
      <c r="I50" s="22"/>
      <c r="J50" s="22"/>
      <c r="K50" s="22"/>
    </row>
    <row r="51" ht="14.25" customHeight="1">
      <c r="A51" s="82"/>
      <c r="B51" s="87" t="s">
        <v>89</v>
      </c>
      <c r="C51" s="79" t="s">
        <v>77</v>
      </c>
      <c r="D51" s="34"/>
      <c r="F51" s="80"/>
      <c r="G51" s="81"/>
      <c r="H51" s="81"/>
      <c r="I51" s="22"/>
      <c r="J51" s="22"/>
      <c r="K51" s="22"/>
    </row>
    <row r="52" ht="14.25" customHeight="1">
      <c r="A52" s="71"/>
      <c r="B52" s="87" t="s">
        <v>90</v>
      </c>
      <c r="C52" s="79" t="s">
        <v>82</v>
      </c>
      <c r="D52" s="34"/>
      <c r="F52" s="80"/>
      <c r="G52" s="81"/>
      <c r="H52" s="81"/>
      <c r="I52" s="22"/>
      <c r="J52" s="22"/>
      <c r="K52" s="22"/>
    </row>
    <row r="53" ht="14.25" customHeight="1">
      <c r="A53" s="88"/>
      <c r="B53" s="73" t="s">
        <v>91</v>
      </c>
      <c r="C53" s="85"/>
      <c r="D53" s="75">
        <f>MIN(4,SUM(D49:D52))</f>
        <v>0</v>
      </c>
      <c r="F53" s="80"/>
      <c r="G53" s="81"/>
      <c r="H53" s="81"/>
      <c r="I53" s="22"/>
      <c r="J53" s="22"/>
      <c r="K53" s="22"/>
    </row>
    <row r="54" ht="14.25" customHeight="1">
      <c r="A54" s="90"/>
      <c r="B54" s="62" t="s">
        <v>92</v>
      </c>
      <c r="C54" s="47"/>
      <c r="D54" s="48">
        <f>MIN(15,(D45+D48+D53))</f>
        <v>0</v>
      </c>
    </row>
    <row r="55" ht="14.25" customHeight="1">
      <c r="A55" s="49" t="s">
        <v>93</v>
      </c>
      <c r="B55" s="10"/>
      <c r="C55" s="57"/>
      <c r="D55" s="51"/>
    </row>
    <row r="56" ht="14.25" customHeight="1">
      <c r="A56" s="66"/>
      <c r="B56" s="56" t="s">
        <v>94</v>
      </c>
      <c r="C56" s="91"/>
      <c r="D56" s="34"/>
    </row>
    <row r="57" ht="14.25" customHeight="1">
      <c r="A57" s="66"/>
      <c r="B57" s="56" t="s">
        <v>95</v>
      </c>
      <c r="C57" s="91"/>
      <c r="D57" s="34"/>
    </row>
    <row r="58" ht="14.25" customHeight="1">
      <c r="A58" s="66"/>
      <c r="B58" s="56" t="s">
        <v>96</v>
      </c>
      <c r="C58" s="57">
        <v>10.0</v>
      </c>
      <c r="D58" s="34">
        <v>7.0</v>
      </c>
    </row>
    <row r="59" ht="14.25" customHeight="1">
      <c r="A59" s="66"/>
      <c r="B59" s="56" t="s">
        <v>97</v>
      </c>
      <c r="C59" s="57">
        <v>10.0</v>
      </c>
      <c r="D59" s="34"/>
    </row>
    <row r="60" ht="14.25" customHeight="1">
      <c r="A60" s="45"/>
      <c r="B60" s="62" t="s">
        <v>98</v>
      </c>
      <c r="C60" s="47"/>
      <c r="D60" s="48">
        <f>MIN(10,SUM(D56:D59))</f>
        <v>7</v>
      </c>
    </row>
    <row r="61" ht="14.25" customHeight="1">
      <c r="A61" s="49" t="s">
        <v>99</v>
      </c>
      <c r="B61" s="10"/>
      <c r="C61" s="57"/>
      <c r="D61" s="51"/>
    </row>
    <row r="62" ht="14.25" customHeight="1">
      <c r="A62" s="66"/>
      <c r="B62" s="69" t="s">
        <v>100</v>
      </c>
      <c r="C62" s="92"/>
      <c r="D62" s="93"/>
    </row>
    <row r="63" ht="14.25" customHeight="1">
      <c r="A63" s="77"/>
      <c r="B63" s="94" t="s">
        <v>101</v>
      </c>
      <c r="C63" s="47"/>
      <c r="D63" s="75"/>
    </row>
    <row r="64" ht="14.25" customHeight="1">
      <c r="A64" s="95"/>
      <c r="B64" s="76" t="s">
        <v>102</v>
      </c>
      <c r="C64" s="57">
        <v>10.0</v>
      </c>
      <c r="D64" s="34"/>
    </row>
    <row r="65" ht="14.25" customHeight="1">
      <c r="A65" s="95"/>
      <c r="B65" s="76" t="s">
        <v>103</v>
      </c>
      <c r="C65" s="57">
        <v>5.0</v>
      </c>
      <c r="D65" s="34"/>
    </row>
    <row r="66" ht="14.25" customHeight="1">
      <c r="A66" s="77"/>
      <c r="B66" s="94" t="s">
        <v>104</v>
      </c>
      <c r="C66" s="47"/>
      <c r="D66" s="75"/>
    </row>
    <row r="67" ht="33.0" customHeight="1">
      <c r="A67" s="96"/>
      <c r="B67" s="76" t="s">
        <v>105</v>
      </c>
      <c r="C67" s="57">
        <v>5.0</v>
      </c>
      <c r="D67" s="97"/>
    </row>
    <row r="68" ht="14.25" customHeight="1">
      <c r="A68" s="98"/>
      <c r="B68" s="76" t="s">
        <v>106</v>
      </c>
      <c r="C68" s="57">
        <v>5.0</v>
      </c>
      <c r="D68" s="97"/>
    </row>
    <row r="69" ht="42.0" customHeight="1">
      <c r="A69" s="96"/>
      <c r="B69" s="76" t="s">
        <v>107</v>
      </c>
      <c r="C69" s="57">
        <v>5.0</v>
      </c>
      <c r="D69" s="97"/>
    </row>
    <row r="70" ht="14.25" customHeight="1">
      <c r="A70" s="77"/>
      <c r="B70" s="94" t="s">
        <v>108</v>
      </c>
      <c r="C70" s="47"/>
      <c r="D70" s="75"/>
    </row>
    <row r="71" ht="33.75" customHeight="1">
      <c r="A71" s="95"/>
      <c r="B71" s="76" t="s">
        <v>109</v>
      </c>
      <c r="C71" s="57">
        <v>2.0</v>
      </c>
      <c r="D71" s="97"/>
    </row>
    <row r="72" ht="14.25" customHeight="1">
      <c r="A72" s="95"/>
      <c r="B72" s="76" t="s">
        <v>110</v>
      </c>
      <c r="C72" s="57">
        <v>2.0</v>
      </c>
      <c r="D72" s="97"/>
    </row>
    <row r="73" ht="14.25" customHeight="1">
      <c r="A73" s="98"/>
      <c r="B73" s="76" t="s">
        <v>111</v>
      </c>
      <c r="C73" s="57">
        <v>2.0</v>
      </c>
      <c r="D73" s="97"/>
    </row>
    <row r="74" ht="14.25" customHeight="1">
      <c r="A74" s="45"/>
      <c r="B74" s="62" t="s">
        <v>112</v>
      </c>
      <c r="C74" s="47"/>
      <c r="D74" s="48">
        <f>MIN(10,SUM(D64:D73))</f>
        <v>0</v>
      </c>
    </row>
    <row r="75" ht="14.25" customHeight="1">
      <c r="A75" s="49" t="s">
        <v>113</v>
      </c>
      <c r="B75" s="10"/>
      <c r="C75" s="57"/>
      <c r="D75" s="51"/>
    </row>
    <row r="76" ht="72.75" customHeight="1">
      <c r="A76" s="66"/>
      <c r="B76" s="76" t="s">
        <v>114</v>
      </c>
      <c r="C76" s="57">
        <v>2.0</v>
      </c>
      <c r="D76" s="34">
        <v>2.0</v>
      </c>
    </row>
    <row r="77" ht="14.25" customHeight="1">
      <c r="A77" s="66"/>
      <c r="B77" s="56" t="s">
        <v>115</v>
      </c>
      <c r="C77" s="57">
        <v>2.0</v>
      </c>
      <c r="D77" s="34"/>
    </row>
    <row r="78" ht="14.25" customHeight="1">
      <c r="A78" s="66"/>
      <c r="B78" s="76" t="s">
        <v>116</v>
      </c>
      <c r="C78" s="57">
        <v>2.0</v>
      </c>
      <c r="D78" s="34">
        <v>2.0</v>
      </c>
    </row>
    <row r="79" ht="14.25" customHeight="1">
      <c r="A79" s="66"/>
      <c r="B79" s="76" t="s">
        <v>117</v>
      </c>
      <c r="C79" s="57">
        <v>2.0</v>
      </c>
      <c r="D79" s="34"/>
    </row>
    <row r="80" ht="14.25" customHeight="1">
      <c r="A80" s="66"/>
      <c r="B80" s="76" t="s">
        <v>118</v>
      </c>
      <c r="C80" s="57">
        <v>2.0</v>
      </c>
      <c r="D80" s="34"/>
    </row>
    <row r="81" ht="14.25" customHeight="1">
      <c r="A81" s="45"/>
      <c r="B81" s="62" t="s">
        <v>119</v>
      </c>
      <c r="C81" s="47"/>
      <c r="D81" s="48">
        <f>MIN(10,(SUM(D76:D80)))</f>
        <v>4</v>
      </c>
    </row>
    <row r="82" ht="14.25" customHeight="1">
      <c r="A82" s="49" t="s">
        <v>120</v>
      </c>
      <c r="B82" s="10"/>
      <c r="C82" s="57"/>
      <c r="D82" s="51"/>
    </row>
    <row r="83" ht="14.25" customHeight="1">
      <c r="A83" s="66"/>
      <c r="B83" s="76" t="s">
        <v>121</v>
      </c>
      <c r="C83" s="57">
        <v>5.0</v>
      </c>
      <c r="D83" s="34"/>
    </row>
    <row r="84" ht="14.25" customHeight="1">
      <c r="A84" s="66"/>
      <c r="B84" s="76" t="s">
        <v>122</v>
      </c>
      <c r="C84" s="57">
        <v>5.0</v>
      </c>
      <c r="D84" s="34"/>
    </row>
    <row r="85" ht="14.25" customHeight="1">
      <c r="A85" s="66"/>
      <c r="B85" s="76" t="s">
        <v>123</v>
      </c>
      <c r="C85" s="57">
        <v>5.0</v>
      </c>
      <c r="D85" s="34"/>
    </row>
    <row r="86" ht="14.25" customHeight="1">
      <c r="A86" s="66"/>
      <c r="B86" s="76" t="s">
        <v>124</v>
      </c>
      <c r="C86" s="57">
        <v>5.0</v>
      </c>
      <c r="D86" s="34"/>
    </row>
    <row r="87" ht="14.25" customHeight="1">
      <c r="A87" s="66"/>
      <c r="B87" s="76" t="s">
        <v>125</v>
      </c>
      <c r="C87" s="57">
        <v>5.0</v>
      </c>
      <c r="D87" s="34"/>
    </row>
    <row r="88" ht="14.25" customHeight="1">
      <c r="A88" s="66"/>
      <c r="B88" s="99" t="s">
        <v>126</v>
      </c>
      <c r="C88" s="92"/>
      <c r="D88" s="34"/>
    </row>
    <row r="89" ht="14.25" customHeight="1">
      <c r="A89" s="45"/>
      <c r="B89" s="62" t="s">
        <v>127</v>
      </c>
      <c r="C89" s="47"/>
      <c r="D89" s="48">
        <f>MIN(5,SUM(D83:D87))</f>
        <v>0</v>
      </c>
    </row>
    <row r="90" ht="14.25" customHeight="1">
      <c r="A90" s="49" t="s">
        <v>128</v>
      </c>
      <c r="B90" s="100"/>
      <c r="C90" s="101"/>
      <c r="D90" s="102"/>
    </row>
    <row r="91" ht="14.25" customHeight="1">
      <c r="A91" s="103"/>
      <c r="B91" s="104"/>
      <c r="C91" s="105"/>
      <c r="D91" s="106"/>
    </row>
    <row r="92" ht="14.25" customHeight="1">
      <c r="A92" s="82"/>
      <c r="C92" s="107"/>
      <c r="D92" s="106"/>
    </row>
    <row r="93" ht="29.25" customHeight="1">
      <c r="A93" s="71"/>
      <c r="B93" s="13"/>
      <c r="C93" s="108"/>
      <c r="D93" s="109"/>
    </row>
    <row r="94" ht="14.25" customHeight="1">
      <c r="A94" s="110"/>
      <c r="B94" s="111" t="s">
        <v>129</v>
      </c>
      <c r="C94" s="112"/>
      <c r="D94" s="113">
        <f>+D9+D15+D18+D39+D54+D60+D74+D81+D89</f>
        <v>17</v>
      </c>
    </row>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9">
    <mergeCell ref="A1:D1"/>
    <mergeCell ref="A4:B4"/>
    <mergeCell ref="B9:C9"/>
    <mergeCell ref="A10:B10"/>
    <mergeCell ref="B15:C15"/>
    <mergeCell ref="A16:B16"/>
    <mergeCell ref="B18:C18"/>
    <mergeCell ref="A19:B19"/>
    <mergeCell ref="A21:A22"/>
    <mergeCell ref="A25:A26"/>
    <mergeCell ref="B39:C39"/>
    <mergeCell ref="A40:B40"/>
    <mergeCell ref="A41:A44"/>
    <mergeCell ref="A46:A47"/>
    <mergeCell ref="B70:C70"/>
    <mergeCell ref="B74:C74"/>
    <mergeCell ref="A75:B75"/>
    <mergeCell ref="B81:C81"/>
    <mergeCell ref="A82:B82"/>
    <mergeCell ref="B89:C89"/>
    <mergeCell ref="A90:B90"/>
    <mergeCell ref="A91:C93"/>
    <mergeCell ref="A49:A52"/>
    <mergeCell ref="B54:C54"/>
    <mergeCell ref="A55:B55"/>
    <mergeCell ref="B60:C60"/>
    <mergeCell ref="A61:B61"/>
    <mergeCell ref="B63:C63"/>
    <mergeCell ref="B66:C66"/>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 width="8.71"/>
    <col customWidth="1" min="4" max="4" width="59.86"/>
    <col customWidth="1" min="5" max="26" width="8.71"/>
  </cols>
  <sheetData>
    <row r="1" ht="14.25" customHeight="1">
      <c r="A1" s="5" t="s">
        <v>22</v>
      </c>
    </row>
    <row r="2" ht="14.25" customHeight="1">
      <c r="A2" s="11" t="s">
        <v>130</v>
      </c>
    </row>
    <row r="3" ht="14.25" customHeight="1">
      <c r="A3" s="114" t="s">
        <v>131</v>
      </c>
    </row>
    <row r="4" ht="30.0" customHeight="1">
      <c r="A4" s="114" t="s">
        <v>132</v>
      </c>
    </row>
    <row r="5" ht="14.25" customHeight="1">
      <c r="A5" s="114" t="s">
        <v>133</v>
      </c>
    </row>
    <row r="6" ht="14.25" customHeight="1">
      <c r="A6" s="114" t="s">
        <v>134</v>
      </c>
    </row>
    <row r="7" ht="27.75" customHeight="1">
      <c r="A7" s="114" t="s">
        <v>135</v>
      </c>
    </row>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6">
    <mergeCell ref="A2:D2"/>
    <mergeCell ref="A3:D3"/>
    <mergeCell ref="A4:D4"/>
    <mergeCell ref="A5:D5"/>
    <mergeCell ref="A6:D6"/>
    <mergeCell ref="A7:D7"/>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2018-05-08T17:50:02Z</dcterms:created>
  <dc:creator>mdgiroux</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0x01010002788A26BA9DE548BDE1E35416E2518B</vt:lpwstr>
  </property>
</Properties>
</file>